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unwomen-my.sharepoint.com/personal/natalie_sanchez_unwomen_org/Documents/4.1/JEP/PCA SUECIA/TORS PCA1 PCA2/"/>
    </mc:Choice>
  </mc:AlternateContent>
  <xr:revisionPtr revIDLastSave="0" documentId="8_{5870943D-54D2-4427-A7E9-B0F569628015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INSTRUCCIONES Marco Lógico" sheetId="7" r:id="rId1"/>
    <sheet name="MARCO LÓGICO" sheetId="5" r:id="rId2"/>
    <sheet name="INSTRUCCIONES Presupuesto" sheetId="9" r:id="rId3"/>
    <sheet name="PRESUPUESTO" sheetId="8" r:id="rId4"/>
    <sheet name="CRONOGRAM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<sst xmlns="http://schemas.openxmlformats.org/spreadsheetml/2006/main" count="282" uniqueCount="176">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</sst>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164" fontId="31" fillId="2" borderId="59" xfId="7" applyFont="1" applyFill="1" applyBorder="1" applyAlignment="1" applyProtection="1">
      <alignment horizontal="center" vertical="center"/>
      <protection locked="0"/>
    </xf>
    <xf numFmtId="43" fontId="20" fillId="2" borderId="60" xfId="0" applyNumberFormat="1" applyFont="1" applyFill="1" applyBorder="1" applyAlignment="1" applyProtection="1">
      <protection locked="0"/>
    </xf>
    <xf numFmtId="169" fontId="25" fillId="0" borderId="31" xfId="8" applyNumberFormat="1" applyFont="1" applyFill="1" applyBorder="1" applyAlignment="1" applyProtection="1">
      <alignment horizontal="right"/>
      <protection locked="0"/>
    </xf>
    <xf numFmtId="170" fontId="28" fillId="0" borderId="28" xfId="7" applyNumberFormat="1" applyFont="1" applyFill="1" applyBorder="1" applyAlignment="1" applyProtection="1">
      <alignment horizontal="right"/>
      <protection locked="0"/>
    </xf>
    <xf numFmtId="165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43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43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7" fontId="28" fillId="11" borderId="1" xfId="3" applyNumberFormat="1" applyFont="1" applyFill="1" applyBorder="1" applyAlignment="1" applyProtection="1">
      <alignment horizontal="left"/>
      <protection locked="0"/>
    </xf>
    <xf numFmtId="167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7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9" fontId="25" fillId="11" borderId="43" xfId="8" applyNumberFormat="1" applyFont="1" applyFill="1" applyBorder="1" applyAlignment="1" applyProtection="1">
      <alignment horizontal="right"/>
      <protection locked="0"/>
    </xf>
    <xf numFmtId="169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43" fontId="25" fillId="11" borderId="0" xfId="8" applyNumberFormat="1" applyFont="1" applyFill="1" applyBorder="1" applyAlignment="1" applyProtection="1">
      <alignment horizontal="left"/>
      <protection locked="0"/>
    </xf>
    <xf numFmtId="169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43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43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tabSelected="1" workbookViewId="0">
      <selection activeCell="C5" sqref="C5"/>
    </sheetView>
  </sheetViews>
  <sheetFormatPr defaultRowHeight="15"/>
  <cols>
    <col min="2" max="2" width="24.140625" customWidth="1"/>
    <col min="3" max="4" width="53.140625" customWidth="1"/>
  </cols>
  <sheetData>
    <row r="1" spans="2:4" ht="15.75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zoomScale="85" zoomScaleNormal="85" workbookViewId="0">
      <selection activeCell="D20" sqref="D20:F20"/>
    </sheetView>
  </sheetViews>
  <sheetFormatPr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02" t="s">
        <v>11</v>
      </c>
      <c r="D2" s="203"/>
      <c r="E2" s="203"/>
      <c r="F2" s="203"/>
      <c r="G2" s="203"/>
      <c r="H2" s="203"/>
      <c r="I2" s="20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02" t="s">
        <v>11</v>
      </c>
      <c r="D4" s="203"/>
      <c r="E4" s="203"/>
      <c r="F4" s="203"/>
      <c r="G4" s="203"/>
      <c r="H4" s="203"/>
      <c r="I4" s="20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15" t="s">
        <v>38</v>
      </c>
      <c r="C6" s="217" t="s">
        <v>12</v>
      </c>
      <c r="D6" s="217"/>
      <c r="E6" s="217"/>
      <c r="F6" s="217"/>
      <c r="G6" s="217"/>
      <c r="H6" s="218"/>
      <c r="I6" s="219"/>
    </row>
    <row r="7" spans="2:9">
      <c r="B7" s="216"/>
      <c r="C7" s="3" t="s">
        <v>17</v>
      </c>
      <c r="D7" s="210" t="s">
        <v>16</v>
      </c>
      <c r="E7" s="212" t="s">
        <v>13</v>
      </c>
      <c r="F7" s="214"/>
      <c r="G7" s="210" t="s">
        <v>44</v>
      </c>
      <c r="H7" s="212" t="s">
        <v>13</v>
      </c>
      <c r="I7" s="213"/>
    </row>
    <row r="8" spans="2:9">
      <c r="B8" s="216"/>
      <c r="C8" s="3" t="s">
        <v>18</v>
      </c>
      <c r="D8" s="210"/>
      <c r="E8" s="212" t="s">
        <v>13</v>
      </c>
      <c r="F8" s="214"/>
      <c r="G8" s="210"/>
      <c r="H8" s="212" t="s">
        <v>13</v>
      </c>
      <c r="I8" s="213"/>
    </row>
    <row r="9" spans="2:9">
      <c r="B9" s="216"/>
      <c r="C9" s="3" t="s">
        <v>19</v>
      </c>
      <c r="D9" s="210"/>
      <c r="E9" s="212" t="s">
        <v>13</v>
      </c>
      <c r="F9" s="214"/>
      <c r="G9" s="210"/>
      <c r="H9" s="212" t="s">
        <v>13</v>
      </c>
      <c r="I9" s="213"/>
    </row>
    <row r="10" spans="2:9" ht="8.25" customHeight="1">
      <c r="B10" s="205"/>
      <c r="C10" s="200"/>
      <c r="D10" s="200"/>
      <c r="E10" s="200"/>
      <c r="F10" s="200"/>
      <c r="G10" s="200"/>
      <c r="H10" s="200"/>
      <c r="I10" s="201"/>
    </row>
    <row r="11" spans="2:9" ht="30.75" customHeight="1">
      <c r="B11" s="206" t="s">
        <v>4</v>
      </c>
      <c r="C11" s="207" t="s">
        <v>12</v>
      </c>
      <c r="D11" s="207"/>
      <c r="E11" s="207"/>
      <c r="F11" s="207"/>
      <c r="G11" s="207"/>
      <c r="H11" s="208"/>
      <c r="I11" s="209"/>
    </row>
    <row r="12" spans="2:9">
      <c r="B12" s="206"/>
      <c r="C12" s="30" t="s">
        <v>37</v>
      </c>
      <c r="D12" s="210" t="s">
        <v>35</v>
      </c>
      <c r="E12" s="210"/>
      <c r="F12" s="210"/>
      <c r="G12" s="30" t="s">
        <v>47</v>
      </c>
      <c r="H12" s="27" t="s">
        <v>0</v>
      </c>
      <c r="I12" s="6" t="s">
        <v>3</v>
      </c>
    </row>
    <row r="13" spans="2:9">
      <c r="B13" s="206"/>
      <c r="C13" s="4" t="s">
        <v>14</v>
      </c>
      <c r="D13" s="207" t="s">
        <v>15</v>
      </c>
      <c r="E13" s="207"/>
      <c r="F13" s="207"/>
      <c r="G13" s="28" t="s">
        <v>15</v>
      </c>
      <c r="H13" s="28" t="s">
        <v>15</v>
      </c>
      <c r="I13" s="29" t="s">
        <v>15</v>
      </c>
    </row>
    <row r="14" spans="2:9">
      <c r="B14" s="206"/>
      <c r="C14" s="4" t="s">
        <v>20</v>
      </c>
      <c r="D14" s="207" t="s">
        <v>15</v>
      </c>
      <c r="E14" s="207"/>
      <c r="F14" s="207"/>
      <c r="G14" s="28" t="s">
        <v>15</v>
      </c>
      <c r="H14" s="28" t="s">
        <v>15</v>
      </c>
      <c r="I14" s="29" t="s">
        <v>15</v>
      </c>
    </row>
    <row r="15" spans="2:9">
      <c r="B15" s="206" t="s">
        <v>5</v>
      </c>
      <c r="C15" s="30" t="s">
        <v>37</v>
      </c>
      <c r="D15" s="199" t="s">
        <v>34</v>
      </c>
      <c r="E15" s="200"/>
      <c r="F15" s="200"/>
      <c r="G15" s="199" t="s">
        <v>2</v>
      </c>
      <c r="H15" s="200"/>
      <c r="I15" s="201"/>
    </row>
    <row r="16" spans="2:9">
      <c r="B16" s="206"/>
      <c r="C16" s="4" t="s">
        <v>21</v>
      </c>
      <c r="D16" s="196" t="s">
        <v>15</v>
      </c>
      <c r="E16" s="197"/>
      <c r="F16" s="197"/>
      <c r="G16" s="196" t="s">
        <v>15</v>
      </c>
      <c r="H16" s="197"/>
      <c r="I16" s="198"/>
    </row>
    <row r="17" spans="2:9">
      <c r="B17" s="206"/>
      <c r="C17" s="4" t="s">
        <v>22</v>
      </c>
      <c r="D17" s="196" t="s">
        <v>15</v>
      </c>
      <c r="E17" s="197"/>
      <c r="F17" s="197"/>
      <c r="G17" s="196" t="s">
        <v>15</v>
      </c>
      <c r="H17" s="197"/>
      <c r="I17" s="198"/>
    </row>
    <row r="18" spans="2:9">
      <c r="B18" s="206"/>
      <c r="C18" s="4" t="s">
        <v>23</v>
      </c>
      <c r="D18" s="196" t="s">
        <v>15</v>
      </c>
      <c r="E18" s="197"/>
      <c r="F18" s="197"/>
      <c r="G18" s="196" t="s">
        <v>15</v>
      </c>
      <c r="H18" s="197"/>
      <c r="I18" s="198"/>
    </row>
    <row r="19" spans="2:9">
      <c r="B19" s="206"/>
      <c r="C19" s="4" t="s">
        <v>119</v>
      </c>
      <c r="D19" s="196" t="s">
        <v>15</v>
      </c>
      <c r="E19" s="197"/>
      <c r="F19" s="197"/>
      <c r="G19" s="196" t="s">
        <v>15</v>
      </c>
      <c r="H19" s="197"/>
      <c r="I19" s="198"/>
    </row>
    <row r="20" spans="2:9" ht="15" customHeight="1">
      <c r="B20" s="206"/>
      <c r="C20" s="4" t="s">
        <v>120</v>
      </c>
      <c r="D20" s="196" t="s">
        <v>15</v>
      </c>
      <c r="E20" s="197"/>
      <c r="F20" s="211"/>
      <c r="G20" s="196" t="s">
        <v>15</v>
      </c>
      <c r="H20" s="197"/>
      <c r="I20" s="198"/>
    </row>
    <row r="21" spans="2:9" ht="8.25" customHeight="1">
      <c r="B21" s="205"/>
      <c r="C21" s="200"/>
      <c r="D21" s="200"/>
      <c r="E21" s="200"/>
      <c r="F21" s="200"/>
      <c r="G21" s="200"/>
      <c r="H21" s="200"/>
      <c r="I21" s="201"/>
    </row>
    <row r="22" spans="2:9" ht="30.75" customHeight="1">
      <c r="B22" s="206" t="s">
        <v>6</v>
      </c>
      <c r="C22" s="207" t="s">
        <v>12</v>
      </c>
      <c r="D22" s="207"/>
      <c r="E22" s="207"/>
      <c r="F22" s="207"/>
      <c r="G22" s="207"/>
      <c r="H22" s="208"/>
      <c r="I22" s="209"/>
    </row>
    <row r="23" spans="2:9">
      <c r="B23" s="206"/>
      <c r="C23" s="30" t="s">
        <v>37</v>
      </c>
      <c r="D23" s="210" t="s">
        <v>35</v>
      </c>
      <c r="E23" s="210"/>
      <c r="F23" s="210"/>
      <c r="G23" s="30" t="s">
        <v>47</v>
      </c>
      <c r="H23" s="27" t="s">
        <v>0</v>
      </c>
      <c r="I23" s="6" t="s">
        <v>3</v>
      </c>
    </row>
    <row r="24" spans="2:9">
      <c r="B24" s="206"/>
      <c r="C24" s="4" t="s">
        <v>24</v>
      </c>
      <c r="D24" s="207" t="s">
        <v>15</v>
      </c>
      <c r="E24" s="207"/>
      <c r="F24" s="207"/>
      <c r="G24" s="28" t="s">
        <v>15</v>
      </c>
      <c r="H24" s="28" t="s">
        <v>15</v>
      </c>
      <c r="I24" s="29" t="s">
        <v>15</v>
      </c>
    </row>
    <row r="25" spans="2:9">
      <c r="B25" s="206"/>
      <c r="C25" s="4" t="s">
        <v>25</v>
      </c>
      <c r="D25" s="207" t="s">
        <v>15</v>
      </c>
      <c r="E25" s="207"/>
      <c r="F25" s="207"/>
      <c r="G25" s="28" t="s">
        <v>15</v>
      </c>
      <c r="H25" s="28" t="s">
        <v>15</v>
      </c>
      <c r="I25" s="29" t="s">
        <v>15</v>
      </c>
    </row>
    <row r="26" spans="2:9">
      <c r="B26" s="206" t="s">
        <v>7</v>
      </c>
      <c r="C26" s="30" t="s">
        <v>37</v>
      </c>
      <c r="D26" s="199" t="s">
        <v>34</v>
      </c>
      <c r="E26" s="200"/>
      <c r="F26" s="200"/>
      <c r="G26" s="199" t="s">
        <v>2</v>
      </c>
      <c r="H26" s="200"/>
      <c r="I26" s="201"/>
    </row>
    <row r="27" spans="2:9">
      <c r="B27" s="206"/>
      <c r="C27" s="4" t="s">
        <v>26</v>
      </c>
      <c r="D27" s="196" t="s">
        <v>15</v>
      </c>
      <c r="E27" s="197"/>
      <c r="F27" s="197"/>
      <c r="G27" s="196" t="s">
        <v>15</v>
      </c>
      <c r="H27" s="197"/>
      <c r="I27" s="198"/>
    </row>
    <row r="28" spans="2:9">
      <c r="B28" s="206"/>
      <c r="C28" s="4" t="s">
        <v>27</v>
      </c>
      <c r="D28" s="196" t="s">
        <v>15</v>
      </c>
      <c r="E28" s="197"/>
      <c r="F28" s="197"/>
      <c r="G28" s="196" t="s">
        <v>15</v>
      </c>
      <c r="H28" s="197"/>
      <c r="I28" s="198"/>
    </row>
    <row r="29" spans="2:9">
      <c r="B29" s="206"/>
      <c r="C29" s="4" t="s">
        <v>28</v>
      </c>
      <c r="D29" s="196" t="s">
        <v>15</v>
      </c>
      <c r="E29" s="197"/>
      <c r="F29" s="197"/>
      <c r="G29" s="196" t="s">
        <v>15</v>
      </c>
      <c r="H29" s="197"/>
      <c r="I29" s="198"/>
    </row>
    <row r="30" spans="2:9" ht="15" customHeight="1">
      <c r="B30" s="206"/>
      <c r="C30" s="4" t="s">
        <v>121</v>
      </c>
      <c r="D30" s="196" t="s">
        <v>15</v>
      </c>
      <c r="E30" s="197"/>
      <c r="F30" s="211"/>
      <c r="G30" s="196" t="s">
        <v>15</v>
      </c>
      <c r="H30" s="197"/>
      <c r="I30" s="198"/>
    </row>
    <row r="31" spans="2:9" ht="15" customHeight="1">
      <c r="B31" s="206"/>
      <c r="C31" s="4" t="s">
        <v>122</v>
      </c>
      <c r="D31" s="196" t="s">
        <v>15</v>
      </c>
      <c r="E31" s="197"/>
      <c r="F31" s="211"/>
      <c r="G31" s="196" t="s">
        <v>15</v>
      </c>
      <c r="H31" s="197"/>
      <c r="I31" s="198"/>
    </row>
    <row r="32" spans="2:9" ht="8.25" customHeight="1">
      <c r="B32" s="205"/>
      <c r="C32" s="200"/>
      <c r="D32" s="200"/>
      <c r="E32" s="200"/>
      <c r="F32" s="200"/>
      <c r="G32" s="200"/>
      <c r="H32" s="200"/>
      <c r="I32" s="201"/>
    </row>
    <row r="33" spans="2:9" ht="30.75" customHeight="1">
      <c r="B33" s="206" t="s">
        <v>8</v>
      </c>
      <c r="C33" s="207" t="s">
        <v>12</v>
      </c>
      <c r="D33" s="207"/>
      <c r="E33" s="207"/>
      <c r="F33" s="207"/>
      <c r="G33" s="207"/>
      <c r="H33" s="208"/>
      <c r="I33" s="209"/>
    </row>
    <row r="34" spans="2:9">
      <c r="B34" s="206"/>
      <c r="C34" s="30" t="s">
        <v>37</v>
      </c>
      <c r="D34" s="210" t="s">
        <v>16</v>
      </c>
      <c r="E34" s="210"/>
      <c r="F34" s="210"/>
      <c r="G34" s="30" t="s">
        <v>47</v>
      </c>
      <c r="H34" s="27" t="s">
        <v>0</v>
      </c>
      <c r="I34" s="6" t="s">
        <v>3</v>
      </c>
    </row>
    <row r="35" spans="2:9">
      <c r="B35" s="206"/>
      <c r="C35" s="4" t="s">
        <v>32</v>
      </c>
      <c r="D35" s="207" t="s">
        <v>15</v>
      </c>
      <c r="E35" s="207"/>
      <c r="F35" s="207"/>
      <c r="G35" s="28" t="s">
        <v>15</v>
      </c>
      <c r="H35" s="28" t="s">
        <v>15</v>
      </c>
      <c r="I35" s="29" t="s">
        <v>15</v>
      </c>
    </row>
    <row r="36" spans="2:9">
      <c r="B36" s="206"/>
      <c r="C36" s="4" t="s">
        <v>33</v>
      </c>
      <c r="D36" s="207" t="s">
        <v>15</v>
      </c>
      <c r="E36" s="207"/>
      <c r="F36" s="207"/>
      <c r="G36" s="28" t="s">
        <v>15</v>
      </c>
      <c r="H36" s="28" t="s">
        <v>15</v>
      </c>
      <c r="I36" s="29" t="s">
        <v>15</v>
      </c>
    </row>
    <row r="37" spans="2:9">
      <c r="B37" s="206" t="s">
        <v>9</v>
      </c>
      <c r="C37" s="30" t="s">
        <v>37</v>
      </c>
      <c r="D37" s="199" t="s">
        <v>34</v>
      </c>
      <c r="E37" s="200"/>
      <c r="F37" s="200"/>
      <c r="G37" s="199" t="s">
        <v>2</v>
      </c>
      <c r="H37" s="200"/>
      <c r="I37" s="201"/>
    </row>
    <row r="38" spans="2:9">
      <c r="B38" s="206"/>
      <c r="C38" s="4" t="s">
        <v>29</v>
      </c>
      <c r="D38" s="196" t="s">
        <v>15</v>
      </c>
      <c r="E38" s="197"/>
      <c r="F38" s="197"/>
      <c r="G38" s="196" t="s">
        <v>15</v>
      </c>
      <c r="H38" s="197"/>
      <c r="I38" s="198"/>
    </row>
    <row r="39" spans="2:9">
      <c r="B39" s="206"/>
      <c r="C39" s="4" t="s">
        <v>30</v>
      </c>
      <c r="D39" s="196" t="s">
        <v>15</v>
      </c>
      <c r="E39" s="197"/>
      <c r="F39" s="197"/>
      <c r="G39" s="196" t="s">
        <v>15</v>
      </c>
      <c r="H39" s="197"/>
      <c r="I39" s="198"/>
    </row>
    <row r="40" spans="2:9">
      <c r="B40" s="206"/>
      <c r="C40" s="4" t="s">
        <v>31</v>
      </c>
      <c r="D40" s="196" t="s">
        <v>15</v>
      </c>
      <c r="E40" s="197"/>
      <c r="F40" s="197"/>
      <c r="G40" s="196" t="s">
        <v>15</v>
      </c>
      <c r="H40" s="197"/>
      <c r="I40" s="198"/>
    </row>
    <row r="41" spans="2:9" ht="15" customHeight="1">
      <c r="B41" s="206"/>
      <c r="C41" s="4" t="s">
        <v>124</v>
      </c>
      <c r="D41" s="196" t="s">
        <v>15</v>
      </c>
      <c r="E41" s="197"/>
      <c r="F41" s="211"/>
      <c r="G41" s="196" t="s">
        <v>15</v>
      </c>
      <c r="H41" s="197"/>
      <c r="I41" s="198"/>
    </row>
    <row r="42" spans="2:9" ht="15" customHeight="1" thickBot="1">
      <c r="B42" s="220"/>
      <c r="C42" s="5" t="s">
        <v>125</v>
      </c>
      <c r="D42" s="221" t="s">
        <v>15</v>
      </c>
      <c r="E42" s="222"/>
      <c r="F42" s="223"/>
      <c r="G42" s="221" t="s">
        <v>15</v>
      </c>
      <c r="H42" s="222"/>
      <c r="I42" s="224"/>
    </row>
  </sheetData>
  <mergeCells count="69"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39A1-32E5-4929-825E-5A80B17D90D4}">
  <dimension ref="B1:B48"/>
  <sheetViews>
    <sheetView showGridLines="0" topLeftCell="A19" workbookViewId="0">
      <selection activeCell="B16" sqref="B16"/>
    </sheetView>
  </sheetViews>
  <sheetFormatPr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topLeftCell="A121" workbookViewId="0">
      <selection activeCell="C147" sqref="C147"/>
    </sheetView>
  </sheetViews>
  <sheetFormatPr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41" t="s">
        <v>73</v>
      </c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44" t="s">
        <v>80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6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47" t="s">
        <v>86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50" t="s">
        <v>87</v>
      </c>
      <c r="C22" s="251"/>
      <c r="D22" s="254" t="s">
        <v>88</v>
      </c>
      <c r="E22" s="254" t="s">
        <v>123</v>
      </c>
      <c r="F22" s="256" t="s">
        <v>89</v>
      </c>
      <c r="G22" s="272" t="s">
        <v>90</v>
      </c>
      <c r="H22" s="273"/>
      <c r="I22" s="273"/>
      <c r="J22" s="274"/>
      <c r="K22" s="258" t="s">
        <v>91</v>
      </c>
      <c r="L22" s="260" t="s">
        <v>92</v>
      </c>
    </row>
    <row r="23" spans="2:12" ht="15.75" thickBot="1">
      <c r="B23" s="252"/>
      <c r="C23" s="253"/>
      <c r="D23" s="255"/>
      <c r="E23" s="255"/>
      <c r="F23" s="257"/>
      <c r="G23" s="84" t="s">
        <v>93</v>
      </c>
      <c r="H23" s="84" t="s">
        <v>94</v>
      </c>
      <c r="I23" s="84" t="s">
        <v>95</v>
      </c>
      <c r="J23" s="84" t="s">
        <v>118</v>
      </c>
      <c r="K23" s="259"/>
      <c r="L23" s="261"/>
    </row>
    <row r="24" spans="2:12">
      <c r="B24" s="262" t="str">
        <f>_xlfn.CONCAT("Resultado 1"," ", 'MARCO LÓGICO'!C11:I11)</f>
        <v>Resultado 1 XXXXXXXXXXXXXXXXXXXXXX</v>
      </c>
      <c r="C24" s="263"/>
      <c r="D24" s="263"/>
      <c r="E24" s="263"/>
      <c r="F24" s="263"/>
      <c r="G24" s="264"/>
      <c r="H24" s="264"/>
      <c r="I24" s="264"/>
      <c r="J24" s="264"/>
      <c r="K24" s="263"/>
      <c r="L24" s="265"/>
    </row>
    <row r="25" spans="2:12">
      <c r="B25" s="227" t="str">
        <f>_xlfn.CONCAT("Actividad 1.1"," ",'MARCO LÓGICO'!D16:F16)</f>
        <v>Actividad 1.1 xxx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9"/>
    </row>
    <row r="26" spans="2:12">
      <c r="B26" s="225"/>
      <c r="C26" s="226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30"/>
      <c r="C27" s="231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30"/>
      <c r="C28" s="231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25"/>
      <c r="C29" s="226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25"/>
      <c r="C30" s="226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32"/>
      <c r="C31" s="233"/>
      <c r="D31" s="234" t="s">
        <v>96</v>
      </c>
      <c r="E31" s="235"/>
      <c r="F31" s="233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27" t="str">
        <f>_xlfn.CONCAT("Actividad 1.2"," ",'MARCO LÓGICO'!D17:F17)</f>
        <v>Actividad 1.2 xxx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9"/>
    </row>
    <row r="33" spans="2:12">
      <c r="B33" s="230"/>
      <c r="C33" s="231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30"/>
      <c r="C34" s="231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30"/>
      <c r="C35" s="231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30"/>
      <c r="C36" s="231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30"/>
      <c r="C37" s="231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32"/>
      <c r="C38" s="233"/>
      <c r="D38" s="234" t="s">
        <v>97</v>
      </c>
      <c r="E38" s="235"/>
      <c r="F38" s="233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27" t="str">
        <f>_xlfn.CONCAT("Actividad 1.3"," ",'MARCO LÓGICO'!D18:F18)</f>
        <v>Actividad 1.3 xxx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9"/>
    </row>
    <row r="40" spans="2:12">
      <c r="B40" s="230"/>
      <c r="C40" s="231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30"/>
      <c r="C41" s="231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30"/>
      <c r="C42" s="231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30"/>
      <c r="C43" s="231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30"/>
      <c r="C44" s="231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32"/>
      <c r="C45" s="233"/>
      <c r="D45" s="234" t="s">
        <v>117</v>
      </c>
      <c r="E45" s="235"/>
      <c r="F45" s="233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27" t="str">
        <f>_xlfn.CONCAT("Actividad 1.4"," ",'MARCO LÓGICO'!D19:F19)</f>
        <v>Actividad 1.4 xxx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9"/>
    </row>
    <row r="47" spans="2:12">
      <c r="B47" s="230"/>
      <c r="C47" s="231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30"/>
      <c r="C48" s="231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30"/>
      <c r="C49" s="231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30"/>
      <c r="C50" s="231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30"/>
      <c r="C51" s="231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32"/>
      <c r="C52" s="233"/>
      <c r="D52" s="234" t="s">
        <v>126</v>
      </c>
      <c r="E52" s="235"/>
      <c r="F52" s="233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27" t="str">
        <f>_xlfn.CONCAT("Actividad 1.5"," ",'MARCO LÓGICO'!D20:F20)</f>
        <v>Actividad 1.5 xxx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31">
      <c r="B54" s="230"/>
      <c r="C54" s="231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30"/>
      <c r="C55" s="231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30"/>
      <c r="C56" s="231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30"/>
      <c r="C57" s="231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30"/>
      <c r="C58" s="231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32"/>
      <c r="C59" s="233"/>
      <c r="D59" s="234" t="s">
        <v>127</v>
      </c>
      <c r="E59" s="235"/>
      <c r="F59" s="233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36" t="s">
        <v>128</v>
      </c>
      <c r="C60" s="237"/>
      <c r="D60" s="237"/>
      <c r="E60" s="237"/>
      <c r="F60" s="238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62" t="str">
        <f>_xlfn.CONCAT("Resultado 2"," ", 'MARCO LÓGICO'!C22:I22)</f>
        <v>Resultado 2 XXXXXXXXXXXXXXXXXXXXXX</v>
      </c>
      <c r="C62" s="263"/>
      <c r="D62" s="263"/>
      <c r="E62" s="263"/>
      <c r="F62" s="263"/>
      <c r="G62" s="264"/>
      <c r="H62" s="264"/>
      <c r="I62" s="264"/>
      <c r="J62" s="264"/>
      <c r="K62" s="263"/>
      <c r="L62" s="265"/>
    </row>
    <row r="63" spans="1:31">
      <c r="B63" s="227" t="str">
        <f>_xlfn.CONCAT("Actividad 2.1"," ",'MARCO LÓGICO'!D27)</f>
        <v>Actividad 2.1 xxx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9"/>
    </row>
    <row r="64" spans="1:31">
      <c r="B64" s="225"/>
      <c r="C64" s="226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25"/>
      <c r="C65" s="226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25"/>
      <c r="C66" s="226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25"/>
      <c r="C67" s="226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25"/>
      <c r="C68" s="226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32"/>
      <c r="C69" s="233"/>
      <c r="D69" s="234" t="s">
        <v>98</v>
      </c>
      <c r="E69" s="235"/>
      <c r="F69" s="233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27" t="str">
        <f>_xlfn.CONCAT("Actividad 2.2"," ",'MARCO LÓGICO'!D28)</f>
        <v>Actividad 2.2 xxx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9"/>
    </row>
    <row r="71" spans="2:12">
      <c r="B71" s="230"/>
      <c r="C71" s="231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25"/>
      <c r="C72" s="226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25"/>
      <c r="C73" s="226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25"/>
      <c r="C74" s="226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25"/>
      <c r="C75" s="226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32"/>
      <c r="C76" s="233"/>
      <c r="D76" s="234" t="s">
        <v>99</v>
      </c>
      <c r="E76" s="235"/>
      <c r="F76" s="233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27" t="str">
        <f>_xlfn.CONCAT("Actividad 2.3"," ",'MARCO LÓGICO'!D29)</f>
        <v>Actividad 2.3 xxx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9"/>
    </row>
    <row r="78" spans="2:12">
      <c r="B78" s="225"/>
      <c r="C78" s="226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25"/>
      <c r="C79" s="226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25"/>
      <c r="C80" s="226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25"/>
      <c r="C81" s="226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39"/>
      <c r="C82" s="240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32"/>
      <c r="C83" s="233"/>
      <c r="D83" s="234" t="s">
        <v>100</v>
      </c>
      <c r="E83" s="235"/>
      <c r="F83" s="233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27" t="str">
        <f>_xlfn.CONCAT("Actividad 2.4"," ",'MARCO LÓGICO'!D30)</f>
        <v>Actividad 2.4 xxx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9"/>
    </row>
    <row r="85" spans="2:12">
      <c r="B85" s="225"/>
      <c r="C85" s="226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25"/>
      <c r="C86" s="226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25"/>
      <c r="C87" s="226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25"/>
      <c r="C88" s="226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39"/>
      <c r="C89" s="240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32"/>
      <c r="C90" s="233"/>
      <c r="D90" s="234" t="s">
        <v>129</v>
      </c>
      <c r="E90" s="235"/>
      <c r="F90" s="233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27" t="str">
        <f>_xlfn.CONCAT("Actividad 2.5"," ",'MARCO LÓGICO'!D31)</f>
        <v>Actividad 2.5 xxx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9"/>
    </row>
    <row r="92" spans="2:12">
      <c r="B92" s="225"/>
      <c r="C92" s="226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25"/>
      <c r="C93" s="226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25"/>
      <c r="C94" s="226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25"/>
      <c r="C95" s="226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39"/>
      <c r="C96" s="240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32"/>
      <c r="C97" s="233"/>
      <c r="D97" s="234" t="s">
        <v>130</v>
      </c>
      <c r="E97" s="235"/>
      <c r="F97" s="233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36" t="s">
        <v>131</v>
      </c>
      <c r="C98" s="237"/>
      <c r="D98" s="237"/>
      <c r="E98" s="237"/>
      <c r="F98" s="238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62" t="str">
        <f>_xlfn.CONCAT("Resultado 3"," ", 'MARCO LÓGICO'!C33:I33)</f>
        <v>Resultado 3 XXXXXXXXXXXXXXXXXXXXXX</v>
      </c>
      <c r="C100" s="263"/>
      <c r="D100" s="263"/>
      <c r="E100" s="263"/>
      <c r="F100" s="263"/>
      <c r="G100" s="264"/>
      <c r="H100" s="264"/>
      <c r="I100" s="264"/>
      <c r="J100" s="264"/>
      <c r="K100" s="263"/>
      <c r="L100" s="265"/>
    </row>
    <row r="101" spans="1:31">
      <c r="B101" s="227" t="str">
        <f>_xlfn.CONCAT("Actividad 3.1"," ",'MARCO LÓGICO'!D38)</f>
        <v>Actividad 3.1 xxx</v>
      </c>
      <c r="C101" s="228"/>
      <c r="D101" s="228"/>
      <c r="E101" s="228"/>
      <c r="F101" s="228"/>
      <c r="G101" s="228"/>
      <c r="H101" s="228"/>
      <c r="I101" s="228"/>
      <c r="J101" s="228"/>
      <c r="K101" s="228"/>
      <c r="L101" s="229"/>
    </row>
    <row r="102" spans="1:31">
      <c r="B102" s="225"/>
      <c r="C102" s="226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25"/>
      <c r="C103" s="226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25"/>
      <c r="C104" s="226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25"/>
      <c r="C105" s="226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25"/>
      <c r="C106" s="226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32"/>
      <c r="C107" s="233"/>
      <c r="D107" s="234" t="s">
        <v>101</v>
      </c>
      <c r="E107" s="235"/>
      <c r="F107" s="233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27" t="str">
        <f>_xlfn.CONCAT("Actividad 3.2"," ",'MARCO LÓGICO'!D39)</f>
        <v>Actividad 3.2 xxx</v>
      </c>
      <c r="C108" s="228"/>
      <c r="D108" s="228"/>
      <c r="E108" s="228"/>
      <c r="F108" s="228"/>
      <c r="G108" s="228"/>
      <c r="H108" s="228"/>
      <c r="I108" s="228"/>
      <c r="J108" s="228"/>
      <c r="K108" s="228"/>
      <c r="L108" s="229"/>
    </row>
    <row r="109" spans="1:31">
      <c r="B109" s="230"/>
      <c r="C109" s="231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25"/>
      <c r="C110" s="226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25"/>
      <c r="C111" s="226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25"/>
      <c r="C112" s="226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25"/>
      <c r="C113" s="226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32"/>
      <c r="C114" s="233"/>
      <c r="D114" s="234" t="s">
        <v>102</v>
      </c>
      <c r="E114" s="235"/>
      <c r="F114" s="233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27" t="str">
        <f>_xlfn.CONCAT("Actividad 3.3"," ",'MARCO LÓGICO'!D40)</f>
        <v>Actividad 3.3 xxx</v>
      </c>
      <c r="C115" s="228"/>
      <c r="D115" s="228"/>
      <c r="E115" s="228"/>
      <c r="F115" s="228"/>
      <c r="G115" s="228"/>
      <c r="H115" s="228"/>
      <c r="I115" s="228"/>
      <c r="J115" s="228"/>
      <c r="K115" s="228"/>
      <c r="L115" s="229"/>
    </row>
    <row r="116" spans="2:12">
      <c r="B116" s="225"/>
      <c r="C116" s="226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25"/>
      <c r="C117" s="226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25"/>
      <c r="C118" s="226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25"/>
      <c r="C119" s="226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39"/>
      <c r="C120" s="240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32"/>
      <c r="C121" s="233"/>
      <c r="D121" s="234" t="s">
        <v>103</v>
      </c>
      <c r="E121" s="235"/>
      <c r="F121" s="233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27" t="str">
        <f>_xlfn.CONCAT("Actividad 3.4"," ",'MARCO LÓGICO'!D41)</f>
        <v>Actividad 3.4 xxx</v>
      </c>
      <c r="C122" s="228"/>
      <c r="D122" s="228"/>
      <c r="E122" s="228"/>
      <c r="F122" s="228"/>
      <c r="G122" s="228"/>
      <c r="H122" s="228"/>
      <c r="I122" s="228"/>
      <c r="J122" s="228"/>
      <c r="K122" s="228"/>
      <c r="L122" s="229"/>
    </row>
    <row r="123" spans="2:12">
      <c r="B123" s="225"/>
      <c r="C123" s="226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25"/>
      <c r="C124" s="226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25"/>
      <c r="C125" s="226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25"/>
      <c r="C126" s="226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39"/>
      <c r="C127" s="240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32"/>
      <c r="C128" s="233"/>
      <c r="D128" s="234" t="s">
        <v>132</v>
      </c>
      <c r="E128" s="235"/>
      <c r="F128" s="233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27" t="str">
        <f>_xlfn.CONCAT("Actividad 3.4"," ",'MARCO LÓGICO'!D42)</f>
        <v>Actividad 3.4 xxx</v>
      </c>
      <c r="C129" s="228"/>
      <c r="D129" s="228"/>
      <c r="E129" s="228"/>
      <c r="F129" s="228"/>
      <c r="G129" s="228"/>
      <c r="H129" s="228"/>
      <c r="I129" s="228"/>
      <c r="J129" s="228"/>
      <c r="K129" s="228"/>
      <c r="L129" s="229"/>
    </row>
    <row r="130" spans="1:31">
      <c r="B130" s="225"/>
      <c r="C130" s="226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25"/>
      <c r="C131" s="226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25"/>
      <c r="C132" s="226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25"/>
      <c r="C133" s="226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39"/>
      <c r="C134" s="240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32"/>
      <c r="C135" s="233"/>
      <c r="D135" s="234" t="s">
        <v>133</v>
      </c>
      <c r="E135" s="235"/>
      <c r="F135" s="233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36" t="s">
        <v>134</v>
      </c>
      <c r="C136" s="237"/>
      <c r="D136" s="237"/>
      <c r="E136" s="237"/>
      <c r="F136" s="238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39"/>
      <c r="C139" s="240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39"/>
      <c r="C140" s="240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32" t="s">
        <v>105</v>
      </c>
      <c r="C141" s="235"/>
      <c r="D141" s="235"/>
      <c r="E141" s="235"/>
      <c r="F141" s="233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25"/>
      <c r="C143" s="226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25"/>
      <c r="C144" s="226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75" t="s">
        <v>107</v>
      </c>
      <c r="C145" s="276"/>
      <c r="D145" s="276"/>
      <c r="E145" s="276"/>
      <c r="F145" s="277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78" t="s">
        <v>108</v>
      </c>
      <c r="E146" s="279"/>
      <c r="F146" s="279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80">
        <f>K145+K141+K136+K98+K60</f>
        <v>0</v>
      </c>
      <c r="L146" s="281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82"/>
      <c r="E148" s="282"/>
      <c r="F148" s="282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83"/>
      <c r="E149" s="283"/>
      <c r="F149" s="283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66" t="s">
        <v>114</v>
      </c>
      <c r="C152" s="267"/>
      <c r="D152" s="267"/>
      <c r="E152" s="267"/>
      <c r="F152" s="267"/>
      <c r="G152" s="267"/>
      <c r="H152" s="267"/>
      <c r="I152" s="267"/>
      <c r="J152" s="267"/>
      <c r="K152" s="267"/>
      <c r="L152" s="268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69"/>
      <c r="E154" s="269"/>
      <c r="F154" s="269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70"/>
      <c r="E155" s="270"/>
      <c r="F155" s="270"/>
      <c r="G155" s="177" t="s">
        <v>111</v>
      </c>
      <c r="H155" s="271"/>
      <c r="I155" s="271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B139:C139"/>
    <mergeCell ref="B140:C140"/>
    <mergeCell ref="B114:C114"/>
    <mergeCell ref="D114:F114"/>
    <mergeCell ref="B115:L115"/>
    <mergeCell ref="B120:C120"/>
    <mergeCell ref="B121:C121"/>
    <mergeCell ref="D121:F121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D149:F14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29:C29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G22:J22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117:C117"/>
    <mergeCell ref="B118:C118"/>
    <mergeCell ref="B119:C119"/>
    <mergeCell ref="B122:L122"/>
    <mergeCell ref="B123:C123"/>
    <mergeCell ref="B124:C124"/>
    <mergeCell ref="B109:C109"/>
    <mergeCell ref="B113:C113"/>
    <mergeCell ref="B116:C116"/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zoomScale="70" zoomScaleNormal="70" workbookViewId="0">
      <selection activeCell="E16" sqref="E16"/>
    </sheetView>
  </sheetViews>
  <sheetFormatPr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84"/>
      <c r="E1" s="284"/>
      <c r="F1" s="284"/>
      <c r="G1" s="284"/>
      <c r="H1" s="284"/>
    </row>
    <row r="2" spans="2:8" ht="15.75" thickBot="1"/>
    <row r="3" spans="2:8" ht="38.25" thickBot="1">
      <c r="B3" s="33" t="s">
        <v>10</v>
      </c>
      <c r="C3" s="291" t="s">
        <v>11</v>
      </c>
      <c r="D3" s="292"/>
      <c r="E3" s="292"/>
      <c r="F3" s="292"/>
      <c r="G3" s="292"/>
      <c r="H3" s="293"/>
    </row>
    <row r="4" spans="2:8" ht="38.25" customHeight="1" thickBot="1">
      <c r="B4" s="33" t="s">
        <v>39</v>
      </c>
      <c r="C4" s="285" t="s">
        <v>11</v>
      </c>
      <c r="D4" s="286"/>
      <c r="E4" s="286"/>
      <c r="F4" s="286"/>
      <c r="G4" s="286"/>
      <c r="H4" s="287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94" t="s">
        <v>1</v>
      </c>
      <c r="F6" s="295"/>
      <c r="G6" s="295"/>
      <c r="H6" s="296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88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89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89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89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89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05"/>
      <c r="C13" s="200"/>
      <c r="D13" s="200"/>
      <c r="E13" s="200"/>
      <c r="F13" s="200"/>
      <c r="G13" s="200"/>
      <c r="H13" s="201"/>
    </row>
    <row r="14" spans="2:8" ht="15" customHeight="1">
      <c r="B14" s="288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89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89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89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89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05"/>
      <c r="C19" s="200"/>
      <c r="D19" s="200"/>
      <c r="E19" s="200"/>
      <c r="F19" s="200"/>
      <c r="G19" s="200"/>
      <c r="H19" s="201"/>
    </row>
    <row r="20" spans="2:8" ht="15" customHeight="1">
      <c r="B20" s="288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89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89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89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90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A2A28959D104B929533C1CF6827CB" ma:contentTypeVersion="13" ma:contentTypeDescription="Create a new document." ma:contentTypeScope="" ma:versionID="744ba8cfdd547ef837dc630a9c96d402">
  <xsd:schema xmlns:xsd="http://www.w3.org/2001/XMLSchema" xmlns:xs="http://www.w3.org/2001/XMLSchema" xmlns:p="http://schemas.microsoft.com/office/2006/metadata/properties" xmlns:ns3="454138ff-f26b-45b1-a8bb-dda8115b3dcd" xmlns:ns4="88e09fd1-682c-4945-a18e-0a127a7ae7f2" targetNamespace="http://schemas.microsoft.com/office/2006/metadata/properties" ma:root="true" ma:fieldsID="db39455e7331c9d8465cd552755e2131" ns3:_="" ns4:_="">
    <xsd:import namespace="454138ff-f26b-45b1-a8bb-dda8115b3dcd"/>
    <xsd:import namespace="88e09fd1-682c-4945-a18e-0a127a7ae7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138ff-f26b-45b1-a8bb-dda8115b3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09fd1-682c-4945-a18e-0a127a7ae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5E329C-1254-4171-A58B-83EE56656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138ff-f26b-45b1-a8bb-dda8115b3dcd"/>
    <ds:schemaRef ds:uri="88e09fd1-682c-4945-a18e-0a127a7ae7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6A538-D4D8-4B04-8F0C-C3EB82380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B37D1A-3F2D-41B6-A23E-8B3187947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 Marco Lógico</vt:lpstr>
      <vt:lpstr>MARCO LÓGICO</vt:lpstr>
      <vt:lpstr>INSTRUCCIONES Presupuesto</vt:lpstr>
      <vt:lpstr>PRESUPUESTO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Natalie Sanchez</cp:lastModifiedBy>
  <cp:lastPrinted>2019-03-20T19:24:56Z</cp:lastPrinted>
  <dcterms:created xsi:type="dcterms:W3CDTF">2015-07-23T19:34:16Z</dcterms:created>
  <dcterms:modified xsi:type="dcterms:W3CDTF">2020-01-14T20:26:20Z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0x01010055FA2A28959D104B929533C1CF6827CB</vt:lpwstr>
  </property>
</Properties>
</file>